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<sst xmlns="http://schemas.openxmlformats.org/spreadsheetml/2006/main" count="53" uniqueCount="20">
  <si>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uczniów w klasie</t>
  </si>
  <si>
    <t>GÓRA GROSZA 2016 - SP LIBISZÓW</t>
  </si>
  <si>
    <t>waga 1 szt [gr]</t>
  </si>
  <si>
    <t>kl</t>
  </si>
  <si>
    <t>kl "0" 4l</t>
  </si>
  <si>
    <t>kl "0"</t>
  </si>
  <si>
    <t>kl I</t>
  </si>
  <si>
    <t>kl IIa</t>
  </si>
  <si>
    <t>kl IIb</t>
  </si>
  <si>
    <t>kl IIIa</t>
  </si>
  <si>
    <t>kl IIIb</t>
  </si>
  <si>
    <t>kl IV</t>
  </si>
  <si>
    <t>kl V</t>
  </si>
  <si>
    <t>kl VI</t>
  </si>
  <si>
    <t>RAZEM</t>
  </si>
  <si>
    <t>waga [kg]</t>
  </si>
  <si>
    <t>GR</t>
  </si>
  <si>
    <t>szt.</t>
  </si>
  <si>
    <t>wartość</t>
  </si>
  <si>
    <t>na 1 ucznia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</si>
</sst>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2" xfId="20" applyFont="1" applyBorder="1" applyAlignment="1">
      <alignment horizontal="right"/>
      <protection/>
    </xf>
    <xf numFmtId="164" fontId="3" fillId="0" borderId="3" xfId="20" applyFont="1" applyBorder="1" applyAlignment="1">
      <alignment horizontal="center"/>
      <protection/>
    </xf>
    <xf numFmtId="164" fontId="3" fillId="2" borderId="4" xfId="20" applyFont="1" applyFill="1" applyBorder="1" applyAlignment="1">
      <alignment horizontal="center" wrapText="1"/>
      <protection/>
    </xf>
    <xf numFmtId="164" fontId="3" fillId="0" borderId="5" xfId="20" applyFont="1" applyBorder="1">
      <alignment/>
      <protection/>
    </xf>
    <xf numFmtId="164" fontId="3" fillId="3" borderId="6" xfId="20" applyFont="1" applyFill="1" applyBorder="1">
      <alignment/>
      <protection/>
    </xf>
    <xf numFmtId="164" fontId="4" fillId="0" borderId="7" xfId="20" applyFont="1" applyBorder="1">
      <alignment/>
      <protection/>
    </xf>
    <xf numFmtId="164" fontId="5" fillId="0" borderId="8" xfId="20" applyFont="1" applyBorder="1">
      <alignment/>
      <protection/>
    </xf>
    <xf numFmtId="164" fontId="3" fillId="0" borderId="9" xfId="20" applyFont="1" applyBorder="1">
      <alignment/>
      <protection/>
    </xf>
    <xf numFmtId="164" fontId="5" fillId="3" borderId="10" xfId="20" applyFont="1" applyFill="1" applyBorder="1">
      <alignment/>
      <protection/>
    </xf>
    <xf numFmtId="164" fontId="5" fillId="0" borderId="11" xfId="20" applyFont="1" applyBorder="1">
      <alignment/>
      <protection/>
    </xf>
    <xf numFmtId="166" fontId="5" fillId="2" borderId="4" xfId="20" applyNumberFormat="1" applyFont="1" applyFill="1" applyBorder="1">
      <alignment/>
      <protection/>
    </xf>
    <xf numFmtId="164" fontId="5" fillId="0" borderId="12" xfId="20" applyFont="1" applyBorder="1">
      <alignment/>
      <protection/>
    </xf>
    <xf numFmtId="164" fontId="3" fillId="0" borderId="13" xfId="20" applyFont="1" applyBorder="1">
      <alignment/>
      <protection/>
    </xf>
    <xf numFmtId="164" fontId="5" fillId="3" borderId="14" xfId="20" applyFont="1" applyFill="1" applyBorder="1">
      <alignment/>
      <protection/>
    </xf>
    <xf numFmtId="164" fontId="5" fillId="0" borderId="15" xfId="20" applyFont="1" applyBorder="1">
      <alignment/>
      <protection/>
    </xf>
    <xf numFmtId="164" fontId="5" fillId="3" borderId="6" xfId="20" applyFont="1" applyFill="1" applyBorder="1">
      <alignment/>
      <protection/>
    </xf>
    <xf numFmtId="164" fontId="5" fillId="0" borderId="7" xfId="20" applyFont="1" applyBorder="1">
      <alignment/>
      <protection/>
    </xf>
    <xf numFmtId="164" fontId="3" fillId="0" borderId="12" xfId="20" applyFont="1" applyBorder="1" applyAlignment="1">
      <alignment horizontal="center"/>
      <protection/>
    </xf>
    <xf numFmtId="164" fontId="3" fillId="0" borderId="16" xfId="20" applyFont="1" applyFill="1" applyBorder="1">
      <alignment/>
      <protection/>
    </xf>
    <xf numFmtId="164" fontId="3" fillId="0" borderId="0" xfId="20" applyFont="1" applyFill="1" applyBorder="1">
      <alignment/>
      <protection/>
    </xf>
    <xf numFmtId="164" fontId="3" fillId="0" borderId="8" xfId="20" applyFont="1" applyFill="1" applyBorder="1">
      <alignment/>
      <protection/>
    </xf>
    <xf numFmtId="164" fontId="5" fillId="0" borderId="0" xfId="20" applyFont="1">
      <alignment/>
      <protection/>
    </xf>
    <xf numFmtId="166" fontId="3" fillId="2" borderId="12" xfId="20" applyNumberFormat="1" applyFont="1" applyFill="1" applyBorder="1">
      <alignment/>
      <protection/>
    </xf>
    <xf numFmtId="166" fontId="3" fillId="0" borderId="12" xfId="20" applyNumberFormat="1" applyFont="1" applyFill="1" applyBorder="1">
      <alignment/>
      <protection/>
    </xf>
    <xf numFmtId="164" fontId="3" fillId="0" borderId="12" xfId="20" applyFont="1" applyBorder="1" applyAlignment="1">
      <alignment/>
      <protection/>
    </xf>
    <xf numFmtId="164" fontId="3" fillId="0" borderId="0" xfId="20" applyFont="1" applyBorder="1" applyAlignment="1">
      <alignment/>
      <protection/>
    </xf>
    <xf numFmtId="164" fontId="1" fillId="0" borderId="0" xfId="20" applyBorder="1">
      <alignment/>
      <protection/>
    </xf>
    <xf numFmtId="164" fontId="1" fillId="0" borderId="12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Arkusz1!$C$39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Arkusz1!$D$38:$M$38</c:f>
              <c:strCache/>
            </c:strRef>
          </c:cat>
          <c:val>
            <c:numRef>
              <c:f>Arkusz1!$D$39:$M$39</c:f>
              <c:numCache/>
            </c:numRef>
          </c:val>
        </c:ser>
        <c:ser>
          <c:idx val="1"/>
          <c:order val="1"/>
          <c:tx>
            <c:strRef>
              <c:f>Arkusz1!$C$40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Arkusz1!$D$38:$M$38</c:f>
              <c:strCache/>
            </c:strRef>
          </c:cat>
          <c:val>
            <c:numRef>
              <c:f>Arkusz1!$D$40:$M$40</c:f>
              <c:numCache/>
            </c:numRef>
          </c:val>
        </c:ser>
        <c:axId val="20695167"/>
        <c:axId val="52038776"/>
      </c:bar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At val="0"/>
        <c:auto val="1"/>
        <c:lblOffset val="100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14</xdr:row>
      <xdr:rowOff>9525</xdr:rowOff>
    </xdr:from>
    <xdr:to>
      <xdr:col>18</xdr:col>
      <xdr:colOff>57150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495550" y="3219450"/>
        <a:ext cx="6753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workbookViewId="0" topLeftCell="A8">
      <selection activeCell="Z23" sqref="A1:IV65536"/>
    </sheetView>
  </sheetViews>
  <sheetFormatPr defaultColWidth="9.140625" defaultRowHeight="12.75"/>
  <cols>
    <col min="1" max="1" width="8.421875" style="1" customWidth="1"/>
    <col min="2" max="2" width="6.00390625" style="1" customWidth="1"/>
    <col min="3" max="24" width="7.7109375" style="1" customWidth="1"/>
    <col min="25" max="25" width="6.7109375" style="1" customWidth="1"/>
    <col min="26" max="16384" width="9.28125" style="1" customWidth="1"/>
  </cols>
  <sheetData>
    <row r="1" spans="1:24" ht="13.5">
      <c r="A1" s="1" t="s">
        <v>0</v>
      </c>
      <c r="D1" s="1">
        <v>15</v>
      </c>
      <c r="F1" s="1">
        <v>14</v>
      </c>
      <c r="H1" s="1">
        <v>5</v>
      </c>
      <c r="J1" s="1">
        <v>16</v>
      </c>
      <c r="L1" s="1">
        <v>14</v>
      </c>
      <c r="N1" s="1">
        <v>13</v>
      </c>
      <c r="P1" s="1">
        <v>18</v>
      </c>
      <c r="R1" s="1">
        <v>23</v>
      </c>
      <c r="T1" s="1">
        <v>22</v>
      </c>
      <c r="V1" s="1">
        <v>19</v>
      </c>
      <c r="X1" s="1">
        <f>SUM(D1:W1)</f>
        <v>159</v>
      </c>
    </row>
    <row r="2" spans="1:25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>
      <c r="A3" s="3" t="s">
        <v>2</v>
      </c>
      <c r="B3" s="4" t="s">
        <v>3</v>
      </c>
      <c r="C3" s="5" t="s">
        <v>4</v>
      </c>
      <c r="D3" s="5"/>
      <c r="E3" s="5" t="s">
        <v>5</v>
      </c>
      <c r="F3" s="5"/>
      <c r="G3" s="5" t="s">
        <v>6</v>
      </c>
      <c r="H3" s="5"/>
      <c r="I3" s="5" t="s">
        <v>7</v>
      </c>
      <c r="J3" s="5"/>
      <c r="K3" s="5" t="s">
        <v>8</v>
      </c>
      <c r="L3" s="5"/>
      <c r="M3" s="5" t="s">
        <v>9</v>
      </c>
      <c r="N3" s="5"/>
      <c r="O3" s="5" t="s">
        <v>10</v>
      </c>
      <c r="P3" s="5"/>
      <c r="Q3" s="5" t="s">
        <v>11</v>
      </c>
      <c r="R3" s="5"/>
      <c r="S3" s="5" t="s">
        <v>12</v>
      </c>
      <c r="T3" s="5"/>
      <c r="U3" s="5" t="s">
        <v>13</v>
      </c>
      <c r="V3" s="5"/>
      <c r="W3" s="5" t="s">
        <v>14</v>
      </c>
      <c r="X3" s="5"/>
      <c r="Y3" s="6" t="s">
        <v>15</v>
      </c>
    </row>
    <row r="4" spans="1:25" ht="19.5" customHeight="1">
      <c r="A4" s="3"/>
      <c r="B4" s="7" t="s">
        <v>16</v>
      </c>
      <c r="C4" s="8" t="s">
        <v>17</v>
      </c>
      <c r="D4" s="9" t="s">
        <v>18</v>
      </c>
      <c r="E4" s="8" t="s">
        <v>17</v>
      </c>
      <c r="F4" s="9" t="s">
        <v>18</v>
      </c>
      <c r="G4" s="8" t="s">
        <v>17</v>
      </c>
      <c r="H4" s="9" t="s">
        <v>18</v>
      </c>
      <c r="I4" s="8" t="s">
        <v>17</v>
      </c>
      <c r="J4" s="9" t="s">
        <v>18</v>
      </c>
      <c r="K4" s="8" t="s">
        <v>17</v>
      </c>
      <c r="L4" s="9" t="s">
        <v>18</v>
      </c>
      <c r="M4" s="8" t="s">
        <v>17</v>
      </c>
      <c r="N4" s="9" t="s">
        <v>18</v>
      </c>
      <c r="O4" s="8" t="s">
        <v>17</v>
      </c>
      <c r="P4" s="9" t="s">
        <v>18</v>
      </c>
      <c r="Q4" s="8" t="s">
        <v>17</v>
      </c>
      <c r="R4" s="9" t="s">
        <v>18</v>
      </c>
      <c r="S4" s="8" t="s">
        <v>17</v>
      </c>
      <c r="T4" s="9" t="s">
        <v>18</v>
      </c>
      <c r="U4" s="8" t="s">
        <v>17</v>
      </c>
      <c r="V4" s="9" t="s">
        <v>18</v>
      </c>
      <c r="W4" s="8" t="s">
        <v>17</v>
      </c>
      <c r="X4" s="9" t="s">
        <v>18</v>
      </c>
      <c r="Y4" s="6"/>
    </row>
    <row r="5" spans="1:25" ht="19.5" customHeight="1">
      <c r="A5" s="10">
        <v>1.64</v>
      </c>
      <c r="B5" s="11">
        <v>1</v>
      </c>
      <c r="C5" s="12">
        <v>502</v>
      </c>
      <c r="D5" s="13">
        <f>($B5*C5)/100</f>
        <v>5.02</v>
      </c>
      <c r="E5" s="12">
        <v>425</v>
      </c>
      <c r="F5" s="13">
        <f>($B5*E5)/100</f>
        <v>4.25</v>
      </c>
      <c r="G5" s="12">
        <v>54</v>
      </c>
      <c r="H5" s="13">
        <f>($B5*G5)/100</f>
        <v>0.54</v>
      </c>
      <c r="I5" s="12">
        <v>1222</v>
      </c>
      <c r="J5" s="13">
        <f>($B5*I5)/100</f>
        <v>12.22</v>
      </c>
      <c r="K5" s="12">
        <v>1208</v>
      </c>
      <c r="L5" s="13">
        <f>($B5*K5)/100</f>
        <v>12.08</v>
      </c>
      <c r="M5" s="12">
        <v>440</v>
      </c>
      <c r="N5" s="13">
        <f>($B5*M5)/100</f>
        <v>4.4</v>
      </c>
      <c r="O5" s="12">
        <v>1511</v>
      </c>
      <c r="P5" s="13">
        <f>($B5*O5)/100</f>
        <v>15.11</v>
      </c>
      <c r="Q5" s="12">
        <v>600</v>
      </c>
      <c r="R5" s="13">
        <f>($B5*Q5)/100</f>
        <v>6</v>
      </c>
      <c r="S5" s="12">
        <v>598</v>
      </c>
      <c r="T5" s="13">
        <f>($B5*S5)/100</f>
        <v>5.98</v>
      </c>
      <c r="U5" s="12">
        <v>388</v>
      </c>
      <c r="V5" s="13">
        <f>($B5*U5)/100</f>
        <v>3.88</v>
      </c>
      <c r="W5" s="12">
        <f>C5+G5+I5+K5+M5+Q5+S5+U5</f>
        <v>5012</v>
      </c>
      <c r="X5" s="13">
        <f>D5+H5+J5+L5+N5+R5+T5+V5</f>
        <v>50.12</v>
      </c>
      <c r="Y5" s="14">
        <f>(W5*A5)/1000</f>
        <v>8.21968</v>
      </c>
    </row>
    <row r="6" spans="1:25" ht="19.5" customHeight="1">
      <c r="A6" s="15">
        <v>2.13</v>
      </c>
      <c r="B6" s="16">
        <v>2</v>
      </c>
      <c r="C6" s="17">
        <v>285</v>
      </c>
      <c r="D6" s="18">
        <f aca="true" t="shared" si="0" ref="D6:H10">($B6*C6)/100</f>
        <v>5.7</v>
      </c>
      <c r="E6" s="17">
        <v>152</v>
      </c>
      <c r="F6" s="18">
        <f aca="true" t="shared" si="1" ref="F6:F10">($B6*E6)/100</f>
        <v>3.04</v>
      </c>
      <c r="G6" s="17">
        <v>31</v>
      </c>
      <c r="H6" s="18">
        <f t="shared" si="0"/>
        <v>0.62</v>
      </c>
      <c r="I6" s="17">
        <v>232</v>
      </c>
      <c r="J6" s="18">
        <f aca="true" t="shared" si="2" ref="J6">($B6*I6)/100</f>
        <v>4.64</v>
      </c>
      <c r="K6" s="17">
        <v>793</v>
      </c>
      <c r="L6" s="18">
        <f aca="true" t="shared" si="3" ref="L6">($B6*K6)/100</f>
        <v>15.86</v>
      </c>
      <c r="M6" s="17">
        <v>534</v>
      </c>
      <c r="N6" s="18">
        <f aca="true" t="shared" si="4" ref="N6">($B6*M6)/100</f>
        <v>10.68</v>
      </c>
      <c r="O6" s="17">
        <v>521</v>
      </c>
      <c r="P6" s="18">
        <f aca="true" t="shared" si="5" ref="P6:P10">($B6*O6)/100</f>
        <v>10.42</v>
      </c>
      <c r="Q6" s="17">
        <v>234</v>
      </c>
      <c r="R6" s="18">
        <f aca="true" t="shared" si="6" ref="R6">($B6*Q6)/100</f>
        <v>4.68</v>
      </c>
      <c r="S6" s="17">
        <v>280</v>
      </c>
      <c r="T6" s="18">
        <f aca="true" t="shared" si="7" ref="T6">($B6*S6)/100</f>
        <v>5.6</v>
      </c>
      <c r="U6" s="17">
        <v>414</v>
      </c>
      <c r="V6" s="18">
        <f aca="true" t="shared" si="8" ref="V6">($B6*U6)/100</f>
        <v>8.28</v>
      </c>
      <c r="W6" s="17">
        <f aca="true" t="shared" si="9" ref="W6:W10">C6+G6+I6+K6+M6+Q6+S6+U6</f>
        <v>2803</v>
      </c>
      <c r="X6" s="18">
        <f aca="true" t="shared" si="10" ref="X6:X10">D6+H6+J6+L6+N6+R6+T6+V6</f>
        <v>56.06</v>
      </c>
      <c r="Y6" s="14">
        <f aca="true" t="shared" si="11" ref="Y6:Y10">(W6*A6)/1000</f>
        <v>5.970389999999999</v>
      </c>
    </row>
    <row r="7" spans="1:25" ht="19.5" customHeight="1">
      <c r="A7" s="15">
        <v>2.59</v>
      </c>
      <c r="B7" s="16">
        <v>5</v>
      </c>
      <c r="C7" s="17">
        <v>196</v>
      </c>
      <c r="D7" s="18">
        <f t="shared" si="0"/>
        <v>9.8</v>
      </c>
      <c r="E7" s="17">
        <v>755</v>
      </c>
      <c r="F7" s="18">
        <f t="shared" si="1"/>
        <v>37.75</v>
      </c>
      <c r="G7" s="17">
        <v>48</v>
      </c>
      <c r="H7" s="18">
        <f t="shared" si="0"/>
        <v>2.4</v>
      </c>
      <c r="I7" s="17">
        <v>396</v>
      </c>
      <c r="J7" s="18">
        <f aca="true" t="shared" si="12" ref="J7">($B7*I7)/100</f>
        <v>19.8</v>
      </c>
      <c r="K7" s="17">
        <v>262</v>
      </c>
      <c r="L7" s="18">
        <f aca="true" t="shared" si="13" ref="L7">($B7*K7)/100</f>
        <v>13.1</v>
      </c>
      <c r="M7" s="17">
        <v>128</v>
      </c>
      <c r="N7" s="18">
        <f aca="true" t="shared" si="14" ref="N7">($B7*M7)/100</f>
        <v>6.4</v>
      </c>
      <c r="O7" s="17">
        <v>279</v>
      </c>
      <c r="P7" s="18">
        <f t="shared" si="5"/>
        <v>13.95</v>
      </c>
      <c r="Q7" s="17">
        <v>190</v>
      </c>
      <c r="R7" s="18">
        <f aca="true" t="shared" si="15" ref="R7">($B7*Q7)/100</f>
        <v>9.5</v>
      </c>
      <c r="S7" s="17">
        <v>70</v>
      </c>
      <c r="T7" s="18">
        <f aca="true" t="shared" si="16" ref="T7">($B7*S7)/100</f>
        <v>3.5</v>
      </c>
      <c r="U7" s="17">
        <v>78</v>
      </c>
      <c r="V7" s="18">
        <f aca="true" t="shared" si="17" ref="V7">($B7*U7)/100</f>
        <v>3.9</v>
      </c>
      <c r="W7" s="17">
        <f t="shared" si="9"/>
        <v>1368</v>
      </c>
      <c r="X7" s="18">
        <f t="shared" si="10"/>
        <v>68.4</v>
      </c>
      <c r="Y7" s="14">
        <f t="shared" si="11"/>
        <v>3.54312</v>
      </c>
    </row>
    <row r="8" spans="1:25" ht="19.5" customHeight="1">
      <c r="A8" s="15">
        <v>2.51</v>
      </c>
      <c r="B8" s="16">
        <v>10</v>
      </c>
      <c r="C8" s="17">
        <v>2</v>
      </c>
      <c r="D8" s="18">
        <f t="shared" si="0"/>
        <v>0.2</v>
      </c>
      <c r="E8" s="17">
        <v>6</v>
      </c>
      <c r="F8" s="18">
        <f t="shared" si="1"/>
        <v>0.6</v>
      </c>
      <c r="G8" s="17">
        <v>49</v>
      </c>
      <c r="H8" s="18">
        <f t="shared" si="0"/>
        <v>4.9</v>
      </c>
      <c r="I8" s="17">
        <v>109</v>
      </c>
      <c r="J8" s="18">
        <f aca="true" t="shared" si="18" ref="J8">($B8*I8)/100</f>
        <v>10.9</v>
      </c>
      <c r="K8" s="17">
        <v>129</v>
      </c>
      <c r="L8" s="18">
        <f aca="true" t="shared" si="19" ref="L8">($B8*K8)/100</f>
        <v>12.9</v>
      </c>
      <c r="M8" s="17">
        <v>2</v>
      </c>
      <c r="N8" s="18">
        <f aca="true" t="shared" si="20" ref="N8">($B8*M8)/100</f>
        <v>0.2</v>
      </c>
      <c r="O8" s="17">
        <v>5</v>
      </c>
      <c r="P8" s="18">
        <f t="shared" si="5"/>
        <v>0.5</v>
      </c>
      <c r="Q8" s="17">
        <v>15</v>
      </c>
      <c r="R8" s="18">
        <f aca="true" t="shared" si="21" ref="R8">($B8*Q8)/100</f>
        <v>1.5</v>
      </c>
      <c r="S8" s="17">
        <v>5</v>
      </c>
      <c r="T8" s="18">
        <f aca="true" t="shared" si="22" ref="T8">($B8*S8)/100</f>
        <v>0.5</v>
      </c>
      <c r="U8" s="17">
        <v>9</v>
      </c>
      <c r="V8" s="18">
        <f aca="true" t="shared" si="23" ref="V8">($B8*U8)/100</f>
        <v>0.9</v>
      </c>
      <c r="W8" s="17">
        <f t="shared" si="9"/>
        <v>320</v>
      </c>
      <c r="X8" s="18">
        <f t="shared" si="10"/>
        <v>31.999999999999996</v>
      </c>
      <c r="Y8" s="14">
        <f t="shared" si="11"/>
        <v>0.8031999999999999</v>
      </c>
    </row>
    <row r="9" spans="1:25" ht="19.5" customHeight="1">
      <c r="A9" s="15">
        <v>3.22</v>
      </c>
      <c r="B9" s="16">
        <v>20</v>
      </c>
      <c r="C9" s="17">
        <v>4</v>
      </c>
      <c r="D9" s="18">
        <f t="shared" si="0"/>
        <v>0.8</v>
      </c>
      <c r="E9" s="17">
        <v>0</v>
      </c>
      <c r="F9" s="18">
        <f t="shared" si="1"/>
        <v>0</v>
      </c>
      <c r="G9" s="17">
        <v>46</v>
      </c>
      <c r="H9" s="18">
        <f t="shared" si="0"/>
        <v>9.2</v>
      </c>
      <c r="I9" s="17">
        <v>36</v>
      </c>
      <c r="J9" s="18">
        <f aca="true" t="shared" si="24" ref="J9">($B9*I9)/100</f>
        <v>7.2</v>
      </c>
      <c r="K9" s="17">
        <v>66</v>
      </c>
      <c r="L9" s="18">
        <f aca="true" t="shared" si="25" ref="L9">($B9*K9)/100</f>
        <v>13.2</v>
      </c>
      <c r="M9" s="17">
        <v>5</v>
      </c>
      <c r="N9" s="18">
        <f aca="true" t="shared" si="26" ref="N9">($B9*M9)/100</f>
        <v>1</v>
      </c>
      <c r="O9" s="17">
        <v>5</v>
      </c>
      <c r="P9" s="18">
        <f t="shared" si="5"/>
        <v>1</v>
      </c>
      <c r="Q9" s="17">
        <v>8</v>
      </c>
      <c r="R9" s="18">
        <f aca="true" t="shared" si="27" ref="R9">($B9*Q9)/100</f>
        <v>1.6</v>
      </c>
      <c r="S9" s="17">
        <v>0</v>
      </c>
      <c r="T9" s="18">
        <f aca="true" t="shared" si="28" ref="T9">($B9*S9)/100</f>
        <v>0</v>
      </c>
      <c r="U9" s="17">
        <v>9</v>
      </c>
      <c r="V9" s="18">
        <f aca="true" t="shared" si="29" ref="V9">($B9*U9)/100</f>
        <v>1.8</v>
      </c>
      <c r="W9" s="17">
        <f t="shared" si="9"/>
        <v>174</v>
      </c>
      <c r="X9" s="18">
        <f t="shared" si="10"/>
        <v>34.8</v>
      </c>
      <c r="Y9" s="14">
        <f t="shared" si="11"/>
        <v>0.5602800000000001</v>
      </c>
    </row>
    <row r="10" spans="1:25" ht="19.5" customHeight="1">
      <c r="A10" s="15">
        <v>3.94</v>
      </c>
      <c r="B10" s="16">
        <v>50</v>
      </c>
      <c r="C10" s="19">
        <v>0</v>
      </c>
      <c r="D10" s="20">
        <f t="shared" si="0"/>
        <v>0</v>
      </c>
      <c r="E10" s="19">
        <v>0</v>
      </c>
      <c r="F10" s="20">
        <f t="shared" si="1"/>
        <v>0</v>
      </c>
      <c r="G10" s="19">
        <v>6</v>
      </c>
      <c r="H10" s="20">
        <f t="shared" si="0"/>
        <v>3</v>
      </c>
      <c r="I10" s="19">
        <v>8</v>
      </c>
      <c r="J10" s="20">
        <f aca="true" t="shared" si="30" ref="J10">($B10*I10)/100</f>
        <v>4</v>
      </c>
      <c r="K10" s="19">
        <v>6</v>
      </c>
      <c r="L10" s="20">
        <f aca="true" t="shared" si="31" ref="L10">($B10*K10)/100</f>
        <v>3</v>
      </c>
      <c r="M10" s="19">
        <v>0</v>
      </c>
      <c r="N10" s="20">
        <f aca="true" t="shared" si="32" ref="N10">($B10*M10)/100</f>
        <v>0</v>
      </c>
      <c r="O10" s="19">
        <v>0</v>
      </c>
      <c r="P10" s="20">
        <f t="shared" si="5"/>
        <v>0</v>
      </c>
      <c r="Q10" s="19">
        <v>1</v>
      </c>
      <c r="R10" s="20">
        <f aca="true" t="shared" si="33" ref="R10">($B10*Q10)/100</f>
        <v>0.5</v>
      </c>
      <c r="S10" s="19">
        <v>0</v>
      </c>
      <c r="T10" s="20">
        <f aca="true" t="shared" si="34" ref="T10">($B10*S10)/100</f>
        <v>0</v>
      </c>
      <c r="U10" s="19">
        <v>0</v>
      </c>
      <c r="V10" s="20">
        <f aca="true" t="shared" si="35" ref="V10">($B10*U10)/100</f>
        <v>0</v>
      </c>
      <c r="W10" s="19">
        <f t="shared" si="9"/>
        <v>21</v>
      </c>
      <c r="X10" s="20">
        <f t="shared" si="10"/>
        <v>10.5</v>
      </c>
      <c r="Y10" s="14">
        <f t="shared" si="11"/>
        <v>0.08274</v>
      </c>
    </row>
    <row r="11" spans="1:25" ht="19.5" customHeight="1">
      <c r="A11" s="21" t="s">
        <v>14</v>
      </c>
      <c r="B11" s="21"/>
      <c r="C11" s="21"/>
      <c r="D11" s="22">
        <f>SUM(D5:D10)</f>
        <v>21.52</v>
      </c>
      <c r="E11" s="23"/>
      <c r="F11" s="24">
        <f>SUM(F5:F10)</f>
        <v>45.64</v>
      </c>
      <c r="G11" s="25"/>
      <c r="H11" s="24">
        <f>SUM(H5:H10)</f>
        <v>20.659999999999997</v>
      </c>
      <c r="I11" s="25"/>
      <c r="J11" s="24">
        <f>SUM(J5:J10)</f>
        <v>58.760000000000005</v>
      </c>
      <c r="K11" s="25"/>
      <c r="L11" s="24">
        <f>SUM(L5:L10)</f>
        <v>70.14</v>
      </c>
      <c r="M11" s="25"/>
      <c r="N11" s="24">
        <f>SUM(N5:N10)</f>
        <v>22.68</v>
      </c>
      <c r="O11" s="25"/>
      <c r="P11" s="24">
        <f>SUM(P5:P10)</f>
        <v>40.98</v>
      </c>
      <c r="Q11" s="25"/>
      <c r="R11" s="24">
        <f>SUM(R5:R10)</f>
        <v>23.78</v>
      </c>
      <c r="S11" s="25"/>
      <c r="T11" s="24">
        <f>SUM(T5:T10)</f>
        <v>15.58</v>
      </c>
      <c r="U11" s="25"/>
      <c r="V11" s="24">
        <f>SUM(V5:V10)</f>
        <v>18.76</v>
      </c>
      <c r="W11" s="25"/>
      <c r="X11" s="24">
        <f>SUM(X5:X10)</f>
        <v>251.88</v>
      </c>
      <c r="Y11" s="26">
        <f>SUM(Y5:Y10)</f>
        <v>19.17941</v>
      </c>
    </row>
    <row r="12" spans="1:24" ht="15">
      <c r="A12" s="21" t="s">
        <v>19</v>
      </c>
      <c r="B12" s="21"/>
      <c r="C12" s="21"/>
      <c r="D12" s="27">
        <f>D11/D1</f>
        <v>1.4346666666666665</v>
      </c>
      <c r="F12" s="27">
        <f>F11/F1</f>
        <v>3.2600000000000002</v>
      </c>
      <c r="H12" s="27">
        <f>H11/H1</f>
        <v>4.132</v>
      </c>
      <c r="J12" s="27">
        <f>J11/J1</f>
        <v>3.6725000000000003</v>
      </c>
      <c r="L12" s="27">
        <f>L11/L1</f>
        <v>5.01</v>
      </c>
      <c r="N12" s="27">
        <f>N11/N1</f>
        <v>1.7446153846153847</v>
      </c>
      <c r="P12" s="27">
        <f>P11/P1</f>
        <v>2.2766666666666664</v>
      </c>
      <c r="R12" s="27">
        <f>R11/R1</f>
        <v>1.0339130434782609</v>
      </c>
      <c r="T12" s="27">
        <f>T11/T1</f>
        <v>0.7081818181818181</v>
      </c>
      <c r="V12" s="27">
        <f>V11/V1</f>
        <v>0.9873684210526317</v>
      </c>
      <c r="X12" s="27">
        <f>X11/X1</f>
        <v>1.5841509433962264</v>
      </c>
    </row>
    <row r="38" spans="4:22" ht="15">
      <c r="D38" s="28" t="s">
        <v>4</v>
      </c>
      <c r="E38" s="28" t="s">
        <v>5</v>
      </c>
      <c r="F38" s="28" t="s">
        <v>6</v>
      </c>
      <c r="G38" s="28" t="s">
        <v>7</v>
      </c>
      <c r="H38" s="28" t="s">
        <v>8</v>
      </c>
      <c r="I38" s="28" t="s">
        <v>9</v>
      </c>
      <c r="J38" s="28" t="s">
        <v>10</v>
      </c>
      <c r="K38" s="28" t="s">
        <v>11</v>
      </c>
      <c r="L38" s="28" t="s">
        <v>12</v>
      </c>
      <c r="M38" s="28" t="s">
        <v>13</v>
      </c>
      <c r="N38" s="29"/>
      <c r="O38" s="30"/>
      <c r="P38" s="29"/>
      <c r="Q38" s="30"/>
      <c r="R38" s="29"/>
      <c r="S38" s="30"/>
      <c r="T38" s="29"/>
      <c r="U38" s="30"/>
      <c r="V38" s="29"/>
    </row>
    <row r="39" spans="3:13" ht="13.5">
      <c r="C39" s="31" t="s">
        <v>14</v>
      </c>
      <c r="D39" s="31">
        <v>21.52</v>
      </c>
      <c r="E39" s="31">
        <v>45.64</v>
      </c>
      <c r="F39" s="31">
        <v>20.66</v>
      </c>
      <c r="G39" s="31">
        <v>58.76</v>
      </c>
      <c r="H39" s="31">
        <v>70.14</v>
      </c>
      <c r="I39" s="31">
        <v>22.68</v>
      </c>
      <c r="J39" s="31">
        <v>40.98</v>
      </c>
      <c r="K39" s="31">
        <v>23.78</v>
      </c>
      <c r="L39" s="31">
        <v>15.58</v>
      </c>
      <c r="M39" s="31">
        <v>18.759999999999998</v>
      </c>
    </row>
    <row r="40" spans="3:13" ht="13.5">
      <c r="C40" s="31" t="s">
        <v>19</v>
      </c>
      <c r="D40" s="31">
        <v>1.4346666666666665</v>
      </c>
      <c r="E40" s="31">
        <v>3.26</v>
      </c>
      <c r="F40" s="31">
        <v>4.132</v>
      </c>
      <c r="G40" s="31">
        <v>3.6725</v>
      </c>
      <c r="H40" s="31">
        <v>5.01</v>
      </c>
      <c r="I40" s="31">
        <v>1.7446153846153847</v>
      </c>
      <c r="J40" s="31">
        <v>2.276666666666667</v>
      </c>
      <c r="K40" s="31">
        <v>1.0339130434782609</v>
      </c>
      <c r="L40" s="31">
        <v>0.7081818181818181</v>
      </c>
      <c r="M40" s="31">
        <v>0.9873684210526315</v>
      </c>
    </row>
  </sheetData>
  <sheetProtection selectLockedCells="1" selectUnlockedCells="1"/>
  <mergeCells count="16">
    <mergeCell ref="A2:Y2"/>
    <mergeCell ref="A3:A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Y4"/>
    <mergeCell ref="A11:C11"/>
    <mergeCell ref="A12:C12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